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<sst xmlns="http://schemas.openxmlformats.org/spreadsheetml/2006/main" count="35" uniqueCount="35">
  <si>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No</t>
  </si>
  <si>
    <t>Q(kcal/h)</t>
  </si>
  <si>
    <t xml:space="preserve">   (cm)</t>
  </si>
  <si>
    <t xml:space="preserve">    (cm)</t>
  </si>
  <si>
    <t>2.1-</t>
  </si>
  <si>
    <t>Pompa Debisi(Qp)</t>
  </si>
  <si>
    <t>Kcal/h</t>
  </si>
  <si>
    <t>m3/h</t>
  </si>
  <si>
    <t>m</t>
  </si>
  <si>
    <t>mss</t>
  </si>
  <si>
    <t>1-</t>
  </si>
  <si>
    <t>*Alan</t>
  </si>
  <si>
    <t xml:space="preserve">   (m2)</t>
  </si>
  <si>
    <t>2.3-</t>
  </si>
  <si>
    <t>Pomp Basm Yüks(Hm)</t>
  </si>
  <si>
    <t>Modül</t>
  </si>
  <si>
    <t>Standart Modül</t>
  </si>
  <si>
    <t>kcal/h</t>
  </si>
  <si>
    <t>DÖŞEMEDEN ISITMA HESABI</t>
  </si>
  <si>
    <t>Toplam</t>
  </si>
  <si>
    <t>5-12,5-15-20-25-30-35 mm</t>
  </si>
  <si>
    <t>Koll.
Ağız
Sayısı</t>
  </si>
  <si>
    <t xml:space="preserve">   (n)</t>
  </si>
  <si>
    <t xml:space="preserve">    Q3
(kcal/h</t>
  </si>
  <si>
    <t>*Mahal Isı
 İhtiyacı</t>
  </si>
  <si>
    <t>Birim
Isı
 İhtiyacı</t>
  </si>
  <si>
    <t>Q/A
kcal/h.m2</t>
  </si>
  <si>
    <t>80m
px boru için</t>
  </si>
  <si>
    <t xml:space="preserve">
SONUÇ
ISIL 
KAPASİTE</t>
  </si>
  <si>
    <t>Not:*,açık sarı renkler giriş değerler, gül rengi değerler çıkış değerleridir.</t>
  </si>
  <si>
    <t>*Standart
 Modül</t>
  </si>
  <si>
    <t>*Seçilen kazan</t>
  </si>
  <si>
    <t>*Kritik devre boyuL(m)</t>
  </si>
  <si>
    <t>2.2-</t>
  </si>
  <si>
    <t>2-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</si>
</sst>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43">
    <font>
      <sz val="10"/>
      <name val="Arial Tur"/>
      <family val="0"/>
    </font>
    <font>
      <b/>
      <sz val="11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Arial Tur"/>
      <family val="0"/>
    </font>
    <font>
      <sz val="14"/>
      <name val="Arial Tur"/>
      <family val="0"/>
    </font>
    <font>
      <b/>
      <sz val="18"/>
      <name val="Arial Tur"/>
      <family val="0"/>
    </font>
    <font>
      <b/>
      <sz val="9"/>
      <name val="Arial Tur"/>
      <family val="0"/>
    </font>
    <font>
      <sz val="9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 wrapText="1"/>
    </xf>
    <xf numFmtId="0" fontId="1" fillId="37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1" fontId="1" fillId="38" borderId="1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 wrapText="1"/>
    </xf>
    <xf numFmtId="0" fontId="1" fillId="37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6" fillId="37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8" fillId="39" borderId="1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3" xfId="0" applyFont="1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5.00390625" style="0" customWidth="1"/>
    <col min="2" max="2" width="10.125" style="0" customWidth="1"/>
    <col min="3" max="3" width="12.875" style="0" customWidth="1"/>
    <col min="4" max="4" width="10.75390625" style="0" customWidth="1"/>
    <col min="6" max="6" width="10.625" style="0" customWidth="1"/>
    <col min="7" max="7" width="9.75390625" style="0" customWidth="1"/>
    <col min="8" max="8" width="7.75390625" style="0" customWidth="1"/>
    <col min="9" max="9" width="10.125" style="0" customWidth="1"/>
  </cols>
  <sheetData>
    <row r="1" spans="1:6" ht="23.25">
      <c r="A1" s="20" t="s">
        <v>18</v>
      </c>
      <c r="B1" s="21"/>
      <c r="C1" s="21"/>
      <c r="D1" s="21"/>
      <c r="E1" s="21"/>
      <c r="F1" s="22"/>
    </row>
    <row r="3" spans="1:6" ht="18">
      <c r="A3" s="4" t="s">
        <v>10</v>
      </c>
      <c r="B3" s="30" t="s">
        <v>16</v>
      </c>
      <c r="C3" s="31"/>
      <c r="D3" s="30" t="s">
        <v>20</v>
      </c>
      <c r="E3" s="21"/>
      <c r="F3" s="22"/>
    </row>
    <row r="4" spans="1:6" ht="12.75">
      <c r="A4" s="29" t="s">
        <v>29</v>
      </c>
      <c r="B4" s="29"/>
      <c r="C4" s="29"/>
      <c r="D4" s="29"/>
      <c r="E4" s="29"/>
      <c r="F4" s="29"/>
    </row>
    <row r="5" spans="1:9" ht="48.75">
      <c r="A5" s="6"/>
      <c r="B5" s="7" t="s">
        <v>24</v>
      </c>
      <c r="C5" s="8" t="s">
        <v>11</v>
      </c>
      <c r="D5" s="17" t="s">
        <v>25</v>
      </c>
      <c r="E5" s="9" t="s">
        <v>15</v>
      </c>
      <c r="F5" s="7" t="s">
        <v>30</v>
      </c>
      <c r="G5" s="11" t="s">
        <v>27</v>
      </c>
      <c r="H5" s="10" t="s">
        <v>21</v>
      </c>
      <c r="I5" s="5" t="s">
        <v>28</v>
      </c>
    </row>
    <row r="6" spans="1:9" ht="30">
      <c r="A6" s="6" t="s">
        <v>0</v>
      </c>
      <c r="B6" s="8" t="s">
        <v>1</v>
      </c>
      <c r="C6" s="8" t="s">
        <v>12</v>
      </c>
      <c r="D6" s="17" t="s">
        <v>26</v>
      </c>
      <c r="E6" s="9" t="s">
        <v>2</v>
      </c>
      <c r="F6" s="18" t="s">
        <v>3</v>
      </c>
      <c r="G6" s="11" t="s">
        <v>23</v>
      </c>
      <c r="H6" s="19" t="s">
        <v>22</v>
      </c>
      <c r="I6" s="3" t="s">
        <v>17</v>
      </c>
    </row>
    <row r="7" spans="1:9" ht="15">
      <c r="A7" s="6">
        <v>1</v>
      </c>
      <c r="B7" s="8">
        <v>3200</v>
      </c>
      <c r="C7" s="8">
        <v>40</v>
      </c>
      <c r="D7" s="12">
        <f>B7/C7</f>
        <v>80</v>
      </c>
      <c r="E7" s="13">
        <f>76.263-0.539*D7</f>
        <v>33.143</v>
      </c>
      <c r="F7" s="8">
        <v>35</v>
      </c>
      <c r="G7" s="14">
        <f>576*POWER(F7,0.4)</f>
        <v>2388.084562437846</v>
      </c>
      <c r="H7" s="13">
        <f>B7/G7</f>
        <v>1.3399860500472898</v>
      </c>
      <c r="I7" s="3">
        <f>H7*G7</f>
        <v>3200</v>
      </c>
    </row>
    <row r="8" spans="1:9" ht="15">
      <c r="A8" s="6">
        <v>2</v>
      </c>
      <c r="B8" s="8">
        <v>800</v>
      </c>
      <c r="C8" s="8">
        <v>16</v>
      </c>
      <c r="D8" s="12">
        <f aca="true" t="shared" si="0" ref="D8:D22">B8/C8</f>
        <v>50</v>
      </c>
      <c r="E8" s="13">
        <f aca="true" t="shared" si="1" ref="E8:E22">76.263-0.539*D8</f>
        <v>49.313</v>
      </c>
      <c r="F8" s="8">
        <v>50</v>
      </c>
      <c r="G8" s="14">
        <f aca="true" t="shared" si="2" ref="G8:G22">576*POWER(F8,0.4)</f>
        <v>2754.295199395307</v>
      </c>
      <c r="H8" s="13">
        <f aca="true" t="shared" si="3" ref="H8:H22">B8/G8</f>
        <v>0.2904554312753536</v>
      </c>
      <c r="I8" s="3">
        <f aca="true" t="shared" si="4" ref="I8:I22">H8*G8</f>
        <v>800</v>
      </c>
    </row>
    <row r="9" spans="1:9" ht="15">
      <c r="A9" s="6">
        <v>3</v>
      </c>
      <c r="B9" s="8">
        <v>1200</v>
      </c>
      <c r="C9" s="8">
        <v>18</v>
      </c>
      <c r="D9" s="12">
        <f t="shared" si="0"/>
        <v>66.66666666666667</v>
      </c>
      <c r="E9" s="13">
        <f t="shared" si="1"/>
        <v>40.32966666666667</v>
      </c>
      <c r="F9" s="8">
        <v>40</v>
      </c>
      <c r="G9" s="14">
        <f t="shared" si="2"/>
        <v>2519.106218365313</v>
      </c>
      <c r="H9" s="13">
        <f t="shared" si="3"/>
        <v>0.4763594290909649</v>
      </c>
      <c r="I9" s="3">
        <f t="shared" si="4"/>
        <v>1200</v>
      </c>
    </row>
    <row r="10" spans="1:9" ht="15">
      <c r="A10" s="6">
        <v>4</v>
      </c>
      <c r="B10" s="8">
        <v>1500</v>
      </c>
      <c r="C10" s="8">
        <v>20</v>
      </c>
      <c r="D10" s="12">
        <f t="shared" si="0"/>
        <v>75</v>
      </c>
      <c r="E10" s="13">
        <f t="shared" si="1"/>
        <v>35.838</v>
      </c>
      <c r="F10" s="8">
        <v>35</v>
      </c>
      <c r="G10" s="14">
        <f t="shared" si="2"/>
        <v>2388.084562437846</v>
      </c>
      <c r="H10" s="13">
        <f t="shared" si="3"/>
        <v>0.6281184609596671</v>
      </c>
      <c r="I10" s="3">
        <f t="shared" si="4"/>
        <v>1500</v>
      </c>
    </row>
    <row r="11" spans="1:9" ht="15">
      <c r="A11" s="6">
        <v>5</v>
      </c>
      <c r="B11" s="8">
        <v>1650</v>
      </c>
      <c r="C11" s="8">
        <v>22</v>
      </c>
      <c r="D11" s="12">
        <f t="shared" si="0"/>
        <v>75</v>
      </c>
      <c r="E11" s="13">
        <f t="shared" si="1"/>
        <v>35.838</v>
      </c>
      <c r="F11" s="8">
        <v>35</v>
      </c>
      <c r="G11" s="14">
        <f t="shared" si="2"/>
        <v>2388.084562437846</v>
      </c>
      <c r="H11" s="13">
        <f t="shared" si="3"/>
        <v>0.6909303070556339</v>
      </c>
      <c r="I11" s="3">
        <f t="shared" si="4"/>
        <v>1650</v>
      </c>
    </row>
    <row r="12" spans="1:9" ht="15">
      <c r="A12" s="6">
        <v>6</v>
      </c>
      <c r="B12" s="8">
        <v>1800</v>
      </c>
      <c r="C12" s="8">
        <v>23</v>
      </c>
      <c r="D12" s="12">
        <f t="shared" si="0"/>
        <v>78.26086956521739</v>
      </c>
      <c r="E12" s="13">
        <f t="shared" si="1"/>
        <v>34.08039130434783</v>
      </c>
      <c r="F12" s="8">
        <v>35</v>
      </c>
      <c r="G12" s="14">
        <f t="shared" si="2"/>
        <v>2388.084562437846</v>
      </c>
      <c r="H12" s="13">
        <f t="shared" si="3"/>
        <v>0.7537421531516005</v>
      </c>
      <c r="I12" s="3">
        <f t="shared" si="4"/>
        <v>1800</v>
      </c>
    </row>
    <row r="13" spans="1:9" ht="15">
      <c r="A13" s="6">
        <v>7</v>
      </c>
      <c r="B13" s="8">
        <v>1900</v>
      </c>
      <c r="C13" s="8">
        <v>25</v>
      </c>
      <c r="D13" s="12">
        <f t="shared" si="0"/>
        <v>76</v>
      </c>
      <c r="E13" s="13">
        <f t="shared" si="1"/>
        <v>35.299</v>
      </c>
      <c r="F13" s="8">
        <v>35</v>
      </c>
      <c r="G13" s="14">
        <f t="shared" si="2"/>
        <v>2388.084562437846</v>
      </c>
      <c r="H13" s="13">
        <f t="shared" si="3"/>
        <v>0.7956167172155784</v>
      </c>
      <c r="I13" s="3">
        <f t="shared" si="4"/>
        <v>1900</v>
      </c>
    </row>
    <row r="14" spans="1:9" ht="15">
      <c r="A14" s="6">
        <v>8</v>
      </c>
      <c r="B14" s="8">
        <v>2080</v>
      </c>
      <c r="C14" s="8">
        <v>26</v>
      </c>
      <c r="D14" s="12">
        <f t="shared" si="0"/>
        <v>80</v>
      </c>
      <c r="E14" s="13">
        <f t="shared" si="1"/>
        <v>33.143</v>
      </c>
      <c r="F14" s="8">
        <v>35</v>
      </c>
      <c r="G14" s="14">
        <f t="shared" si="2"/>
        <v>2388.084562437846</v>
      </c>
      <c r="H14" s="13">
        <f t="shared" si="3"/>
        <v>0.8709909325307383</v>
      </c>
      <c r="I14" s="3">
        <f t="shared" si="4"/>
        <v>2080</v>
      </c>
    </row>
    <row r="15" spans="1:9" ht="15">
      <c r="A15" s="6">
        <v>9</v>
      </c>
      <c r="B15" s="8">
        <v>2100</v>
      </c>
      <c r="C15" s="8">
        <v>27</v>
      </c>
      <c r="D15" s="12">
        <f t="shared" si="0"/>
        <v>77.77777777777777</v>
      </c>
      <c r="E15" s="13">
        <f t="shared" si="1"/>
        <v>34.34077777777778</v>
      </c>
      <c r="F15" s="8">
        <v>35</v>
      </c>
      <c r="G15" s="14">
        <f t="shared" si="2"/>
        <v>2388.084562437846</v>
      </c>
      <c r="H15" s="13">
        <f t="shared" si="3"/>
        <v>0.8793658453435339</v>
      </c>
      <c r="I15" s="3">
        <f t="shared" si="4"/>
        <v>2100</v>
      </c>
    </row>
    <row r="16" spans="1:9" ht="15">
      <c r="A16" s="6">
        <v>10</v>
      </c>
      <c r="B16" s="8">
        <v>2240</v>
      </c>
      <c r="C16" s="8">
        <v>28</v>
      </c>
      <c r="D16" s="12">
        <f t="shared" si="0"/>
        <v>80</v>
      </c>
      <c r="E16" s="13">
        <f t="shared" si="1"/>
        <v>33.143</v>
      </c>
      <c r="F16" s="8">
        <v>35</v>
      </c>
      <c r="G16" s="14">
        <f t="shared" si="2"/>
        <v>2388.084562437846</v>
      </c>
      <c r="H16" s="13">
        <f t="shared" si="3"/>
        <v>0.9379902350331029</v>
      </c>
      <c r="I16" s="3">
        <f t="shared" si="4"/>
        <v>2240</v>
      </c>
    </row>
    <row r="17" spans="1:9" ht="15">
      <c r="A17" s="6">
        <v>11</v>
      </c>
      <c r="B17" s="8">
        <v>2400</v>
      </c>
      <c r="C17" s="8">
        <v>35</v>
      </c>
      <c r="D17" s="12">
        <f t="shared" si="0"/>
        <v>68.57142857142857</v>
      </c>
      <c r="E17" s="13">
        <f t="shared" si="1"/>
        <v>39.303000000000004</v>
      </c>
      <c r="F17" s="8">
        <v>40</v>
      </c>
      <c r="G17" s="14">
        <f t="shared" si="2"/>
        <v>2519.106218365313</v>
      </c>
      <c r="H17" s="13">
        <f t="shared" si="3"/>
        <v>0.9527188581819298</v>
      </c>
      <c r="I17" s="3">
        <f t="shared" si="4"/>
        <v>2400</v>
      </c>
    </row>
    <row r="18" spans="1:9" ht="15">
      <c r="A18" s="6">
        <v>12</v>
      </c>
      <c r="B18" s="8">
        <v>2500</v>
      </c>
      <c r="C18" s="8">
        <v>35</v>
      </c>
      <c r="D18" s="12">
        <f t="shared" si="0"/>
        <v>71.42857142857143</v>
      </c>
      <c r="E18" s="13">
        <f t="shared" si="1"/>
        <v>37.763</v>
      </c>
      <c r="F18" s="8">
        <v>40</v>
      </c>
      <c r="G18" s="14">
        <f t="shared" si="2"/>
        <v>2519.106218365313</v>
      </c>
      <c r="H18" s="13">
        <f t="shared" si="3"/>
        <v>0.9924154772728435</v>
      </c>
      <c r="I18" s="3">
        <f t="shared" si="4"/>
        <v>2500</v>
      </c>
    </row>
    <row r="19" spans="1:9" ht="15">
      <c r="A19" s="6">
        <v>13</v>
      </c>
      <c r="B19" s="8">
        <v>3000</v>
      </c>
      <c r="C19" s="8">
        <v>40</v>
      </c>
      <c r="D19" s="12">
        <f t="shared" si="0"/>
        <v>75</v>
      </c>
      <c r="E19" s="13">
        <f t="shared" si="1"/>
        <v>35.838</v>
      </c>
      <c r="F19" s="8">
        <v>35</v>
      </c>
      <c r="G19" s="14">
        <f t="shared" si="2"/>
        <v>2388.084562437846</v>
      </c>
      <c r="H19" s="13">
        <f t="shared" si="3"/>
        <v>1.2562369219193341</v>
      </c>
      <c r="I19" s="3">
        <f t="shared" si="4"/>
        <v>3000</v>
      </c>
    </row>
    <row r="20" spans="1:9" ht="15">
      <c r="A20" s="6">
        <v>14</v>
      </c>
      <c r="B20" s="8">
        <v>5000</v>
      </c>
      <c r="C20" s="8">
        <v>150</v>
      </c>
      <c r="D20" s="12">
        <f t="shared" si="0"/>
        <v>33.333333333333336</v>
      </c>
      <c r="E20" s="13">
        <f t="shared" si="1"/>
        <v>58.29633333333334</v>
      </c>
      <c r="F20" s="8">
        <v>60</v>
      </c>
      <c r="G20" s="14">
        <f t="shared" si="2"/>
        <v>2962.667978930904</v>
      </c>
      <c r="H20" s="13">
        <f t="shared" si="3"/>
        <v>1.6876680193520297</v>
      </c>
      <c r="I20" s="3">
        <f t="shared" si="4"/>
        <v>5000</v>
      </c>
    </row>
    <row r="21" spans="1:9" ht="15">
      <c r="A21" s="6">
        <v>15</v>
      </c>
      <c r="B21" s="8">
        <v>10000</v>
      </c>
      <c r="C21" s="8">
        <v>150</v>
      </c>
      <c r="D21" s="12">
        <f t="shared" si="0"/>
        <v>66.66666666666667</v>
      </c>
      <c r="E21" s="13">
        <f t="shared" si="1"/>
        <v>40.32966666666667</v>
      </c>
      <c r="F21" s="8">
        <v>40</v>
      </c>
      <c r="G21" s="14">
        <f t="shared" si="2"/>
        <v>2519.106218365313</v>
      </c>
      <c r="H21" s="13">
        <f t="shared" si="3"/>
        <v>3.969661909091374</v>
      </c>
      <c r="I21" s="3">
        <f t="shared" si="4"/>
        <v>10000</v>
      </c>
    </row>
    <row r="22" spans="1:9" ht="15">
      <c r="A22" s="6">
        <v>16</v>
      </c>
      <c r="B22" s="8">
        <v>20000</v>
      </c>
      <c r="C22" s="8">
        <v>280</v>
      </c>
      <c r="D22" s="12">
        <f t="shared" si="0"/>
        <v>71.42857142857143</v>
      </c>
      <c r="E22" s="13">
        <f t="shared" si="1"/>
        <v>37.763</v>
      </c>
      <c r="F22" s="8">
        <v>40</v>
      </c>
      <c r="G22" s="14">
        <f t="shared" si="2"/>
        <v>2519.106218365313</v>
      </c>
      <c r="H22" s="13">
        <f t="shared" si="3"/>
        <v>7.939323818182748</v>
      </c>
      <c r="I22" s="3">
        <f t="shared" si="4"/>
        <v>20000</v>
      </c>
    </row>
    <row r="23" spans="1:9" ht="15">
      <c r="A23" s="15"/>
      <c r="B23" s="16"/>
      <c r="C23" s="16"/>
      <c r="D23" s="16"/>
      <c r="E23" s="16"/>
      <c r="F23" s="16"/>
      <c r="G23" s="13" t="s">
        <v>19</v>
      </c>
      <c r="H23" s="13">
        <f>SUM(H7:H22)</f>
        <v>24.46158056570372</v>
      </c>
      <c r="I23" s="3">
        <f>SUM(I7:I22)</f>
        <v>61370</v>
      </c>
    </row>
    <row r="24" spans="1:9" ht="15">
      <c r="A24" s="8" t="s">
        <v>34</v>
      </c>
      <c r="B24" s="25" t="s">
        <v>31</v>
      </c>
      <c r="C24" s="26"/>
      <c r="D24" s="8">
        <v>70000</v>
      </c>
      <c r="E24" s="8" t="s">
        <v>6</v>
      </c>
      <c r="F24" s="15"/>
      <c r="G24" s="15"/>
      <c r="H24" s="15"/>
      <c r="I24" s="15"/>
    </row>
    <row r="25" spans="1:9" ht="15">
      <c r="A25" s="9" t="s">
        <v>4</v>
      </c>
      <c r="B25" s="23" t="s">
        <v>5</v>
      </c>
      <c r="C25" s="24"/>
      <c r="D25" s="9">
        <f>D24/10000</f>
        <v>7</v>
      </c>
      <c r="E25" s="9" t="s">
        <v>7</v>
      </c>
      <c r="F25" s="15"/>
      <c r="G25" s="15"/>
      <c r="H25" s="15"/>
      <c r="I25" s="15"/>
    </row>
    <row r="26" spans="1:9" ht="15">
      <c r="A26" s="8" t="s">
        <v>33</v>
      </c>
      <c r="B26" s="25" t="s">
        <v>32</v>
      </c>
      <c r="C26" s="26"/>
      <c r="D26" s="8">
        <v>100</v>
      </c>
      <c r="E26" s="8" t="s">
        <v>8</v>
      </c>
      <c r="F26" s="15"/>
      <c r="G26" s="15"/>
      <c r="H26" s="15"/>
      <c r="I26" s="15"/>
    </row>
    <row r="27" spans="1:9" ht="15">
      <c r="A27" s="1" t="s">
        <v>13</v>
      </c>
      <c r="B27" s="27" t="s">
        <v>14</v>
      </c>
      <c r="C27" s="28"/>
      <c r="D27" s="13">
        <f>((3*POWER((D25/H23),2)/(POWER(1.7,5)))*D26+0.8)*1.25</f>
        <v>3.162786800755711</v>
      </c>
      <c r="E27" s="9" t="s">
        <v>9</v>
      </c>
      <c r="F27" s="2"/>
      <c r="G27" s="2"/>
      <c r="H27" s="2"/>
      <c r="I27" s="2"/>
    </row>
  </sheetData>
  <sheetProtection/>
  <mergeCells count="8">
    <mergeCell ref="A1:F1"/>
    <mergeCell ref="B25:C25"/>
    <mergeCell ref="B26:C26"/>
    <mergeCell ref="B27:C27"/>
    <mergeCell ref="A4:F4"/>
    <mergeCell ref="D3:F3"/>
    <mergeCell ref="B3:C3"/>
    <mergeCell ref="B24:C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Melik Doğan</cp:lastModifiedBy>
  <cp:lastPrinted>2006-04-13T13:26:51Z</cp:lastPrinted>
  <dcterms:created xsi:type="dcterms:W3CDTF">2004-05-04T12:45:44Z</dcterms:created>
  <dcterms:modified xsi:type="dcterms:W3CDTF">2013-03-12T10:09:13Z</dcterms:modified>
  <cp:category/>
  <cp:version/>
  <cp:contentType/>
  <cp:contentStatus/>
</cp:coreProperties>
</file>